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insatzmöglichkeiten von Simulatoren\"/>
    </mc:Choice>
  </mc:AlternateContent>
  <xr:revisionPtr revIDLastSave="0" documentId="13_ncr:1_{6B604AEA-9A7A-4AF6-B307-3A649B5A1591}" xr6:coauthVersionLast="36" xr6:coauthVersionMax="36" xr10:uidLastSave="{00000000-0000-0000-0000-000000000000}"/>
  <bookViews>
    <workbookView xWindow="0" yWindow="0" windowWidth="21570" windowHeight="7980" xr2:uid="{BF79CCE2-963F-4176-898F-2FFC3D7753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9" i="1" s="1"/>
  <c r="P51" i="1" s="1"/>
  <c r="P47" i="1"/>
  <c r="P40" i="1" l="1"/>
  <c r="P41" i="1" l="1"/>
  <c r="P42" i="1" s="1"/>
  <c r="P50" i="1" s="1"/>
  <c r="J23" i="1"/>
  <c r="H23" i="1"/>
  <c r="I23" i="1" s="1"/>
  <c r="J22" i="1"/>
  <c r="H22" i="1"/>
  <c r="I22" i="1" s="1"/>
  <c r="J21" i="1"/>
  <c r="H21" i="1"/>
  <c r="I21" i="1" s="1"/>
  <c r="J19" i="1"/>
  <c r="J20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8" i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19" i="1"/>
  <c r="I19" i="1" s="1"/>
  <c r="H20" i="1"/>
  <c r="I20" i="1"/>
  <c r="H24" i="1"/>
  <c r="I24" i="1" s="1"/>
  <c r="H25" i="1"/>
  <c r="I25" i="1" s="1"/>
  <c r="H26" i="1"/>
  <c r="I26" i="1"/>
  <c r="H27" i="1"/>
  <c r="I27" i="1" s="1"/>
  <c r="H28" i="1"/>
  <c r="I28" i="1" s="1"/>
  <c r="H29" i="1"/>
  <c r="I29" i="1" s="1"/>
  <c r="H30" i="1"/>
  <c r="I30" i="1" s="1"/>
  <c r="H31" i="1"/>
  <c r="I31" i="1"/>
  <c r="H32" i="1"/>
  <c r="I32" i="1" s="1"/>
  <c r="H33" i="1"/>
  <c r="I33" i="1" s="1"/>
  <c r="H34" i="1"/>
  <c r="I34" i="1"/>
  <c r="H35" i="1"/>
  <c r="I35" i="1" s="1"/>
  <c r="H18" i="1"/>
  <c r="I18" i="1" s="1"/>
  <c r="H8" i="1"/>
  <c r="I8" i="1" s="1"/>
  <c r="P43" i="1" l="1"/>
  <c r="P44" i="1" s="1"/>
  <c r="F10" i="1"/>
</calcChain>
</file>

<file path=xl/sharedStrings.xml><?xml version="1.0" encoding="utf-8"?>
<sst xmlns="http://schemas.openxmlformats.org/spreadsheetml/2006/main" count="29" uniqueCount="19">
  <si>
    <t>MP (Megapixel)</t>
  </si>
  <si>
    <t>x</t>
  </si>
  <si>
    <t>y</t>
  </si>
  <si>
    <t>Height of Screen (in cm)</t>
  </si>
  <si>
    <t>Vertical Resolution (in Pixel)</t>
  </si>
  <si>
    <t>Viewingdistance (in cm)</t>
  </si>
  <si>
    <t>Pixel Height (cm/Pixel)</t>
  </si>
  <si>
    <t>Visual Angle (Radians)</t>
  </si>
  <si>
    <t>Visual Angle (Degrees)</t>
  </si>
  <si>
    <t>Arc Minutes</t>
  </si>
  <si>
    <t>Pixel Per Degree</t>
  </si>
  <si>
    <t>PPI:</t>
  </si>
  <si>
    <t>Inch</t>
  </si>
  <si>
    <t>Pixel X-Axis</t>
  </si>
  <si>
    <t>Pixel Y-Axis</t>
  </si>
  <si>
    <t>Pixel (Total)</t>
  </si>
  <si>
    <t>Ppi</t>
  </si>
  <si>
    <t>1st Verion:</t>
  </si>
  <si>
    <r>
      <rPr>
        <b/>
        <u/>
        <sz val="11"/>
        <color theme="1"/>
        <rFont val="Calibri"/>
        <family val="2"/>
        <scheme val="minor"/>
      </rPr>
      <t>2nd Version</t>
    </r>
    <r>
      <rPr>
        <b/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</si>
</sst>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5"/>
          <c:order val="5"/>
          <c:tx>
            <c:strRef>
              <c:f>Tabelle1!$E$18</c:f>
              <c:strCache>
                <c:ptCount val="1"/>
                <c:pt idx="0">
                  <c:v>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BB94-453A-A6CA-6E6530119B39}"/>
              </c:ext>
            </c:extLst>
          </c:dPt>
          <c:dLbls>
            <c:dLbl>
              <c:idx val="0"/>
              <c:layout>
                <c:manualLayout>
                  <c:x val="-6.643109540636042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FHD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94-453A-A6CA-6E6530119B39}"/>
                </c:ext>
              </c:extLst>
            </c:dLbl>
            <c:dLbl>
              <c:idx val="1"/>
              <c:layout>
                <c:manualLayout>
                  <c:x val="-4.522968197879858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94-453A-A6CA-6E6530119B39}"/>
                </c:ext>
              </c:extLst>
            </c:dLbl>
            <c:dLbl>
              <c:idx val="2"/>
              <c:layout>
                <c:manualLayout>
                  <c:x val="-4.5229681978798585E-2"/>
                  <c:y val="-1.0796891370759005E-1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94-453A-A6CA-6E6530119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Tabelle1!$E$18:$E$20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24</c:v>
                </c:pt>
              </c:numCache>
            </c:numRef>
          </c:xVal>
          <c:yVal>
            <c:numRef>
              <c:f>Tabelle1!$J$18:$J$20</c:f>
              <c:numCache>
                <c:formatCode>General</c:formatCode>
                <c:ptCount val="3"/>
                <c:pt idx="0">
                  <c:v>91.787798753429101</c:v>
                </c:pt>
                <c:pt idx="1">
                  <c:v>122.38373167123881</c:v>
                </c:pt>
                <c:pt idx="2">
                  <c:v>183.5755975068582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94-453A-A6CA-6E6530119B39}"/>
            </c:ext>
          </c:extLst>
        </c:ser>
        <c:ser>
          <c:idx val="6"/>
          <c:order val="6"/>
          <c:tx>
            <c:strRef>
              <c:f>Tabelle1!$E$21</c:f>
              <c:strCache>
                <c:ptCount val="1"/>
                <c:pt idx="0">
                  <c:v>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Tabelle1!$E$21:$E$23</c:f>
              <c:numCache>
                <c:formatCode>General</c:formatCode>
                <c:ptCount val="3"/>
                <c:pt idx="0">
                  <c:v>27</c:v>
                </c:pt>
                <c:pt idx="1">
                  <c:v>27</c:v>
                </c:pt>
                <c:pt idx="2">
                  <c:v>27</c:v>
                </c:pt>
              </c:numCache>
            </c:numRef>
          </c:xVal>
          <c:yVal>
            <c:numRef>
              <c:f>Tabelle1!$J$21:$J$23</c:f>
              <c:numCache>
                <c:formatCode>General</c:formatCode>
                <c:ptCount val="3"/>
                <c:pt idx="0">
                  <c:v>81.589154447492533</c:v>
                </c:pt>
                <c:pt idx="1">
                  <c:v>108.78553926332337</c:v>
                </c:pt>
                <c:pt idx="2">
                  <c:v>163.17830889498507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B94-453A-A6CA-6E6530119B39}"/>
            </c:ext>
          </c:extLst>
        </c:ser>
        <c:ser>
          <c:idx val="7"/>
          <c:order val="7"/>
          <c:tx>
            <c:strRef>
              <c:f>Tabelle1!$E$24</c:f>
              <c:strCache>
                <c:ptCount val="1"/>
                <c:pt idx="0">
                  <c:v>32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Tabelle1!$E$24:$E$26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xVal>
          <c:yVal>
            <c:numRef>
              <c:f>Tabelle1!$J$24:$J$26</c:f>
              <c:numCache>
                <c:formatCode>General</c:formatCode>
                <c:ptCount val="3"/>
                <c:pt idx="0">
                  <c:v>68.840849065071822</c:v>
                </c:pt>
                <c:pt idx="1">
                  <c:v>91.787798753429101</c:v>
                </c:pt>
                <c:pt idx="2">
                  <c:v>137.68169813014364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B94-453A-A6CA-6E6530119B39}"/>
            </c:ext>
          </c:extLst>
        </c:ser>
        <c:ser>
          <c:idx val="8"/>
          <c:order val="8"/>
          <c:tx>
            <c:strRef>
              <c:f>Tabelle1!$E$27</c:f>
              <c:strCache>
                <c:ptCount val="1"/>
                <c:pt idx="0">
                  <c:v>34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Tabelle1!$E$27:$E$29</c:f>
              <c:numCache>
                <c:formatCode>General</c:formatCode>
                <c:ptCount val="3"/>
                <c:pt idx="0">
                  <c:v>34</c:v>
                </c:pt>
                <c:pt idx="1">
                  <c:v>34</c:v>
                </c:pt>
                <c:pt idx="2">
                  <c:v>34</c:v>
                </c:pt>
              </c:numCache>
            </c:numRef>
          </c:xVal>
          <c:yVal>
            <c:numRef>
              <c:f>Tabelle1!$J$27:$J$29</c:f>
              <c:numCache>
                <c:formatCode>General</c:formatCode>
                <c:ptCount val="3"/>
                <c:pt idx="0">
                  <c:v>64.791387355361721</c:v>
                </c:pt>
                <c:pt idx="1">
                  <c:v>86.388516473815628</c:v>
                </c:pt>
                <c:pt idx="2">
                  <c:v>129.58277471072344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B94-453A-A6CA-6E6530119B39}"/>
            </c:ext>
          </c:extLst>
        </c:ser>
        <c:ser>
          <c:idx val="9"/>
          <c:order val="9"/>
          <c:tx>
            <c:strRef>
              <c:f>Tabelle1!$E$30</c:f>
              <c:strCache>
                <c:ptCount val="1"/>
                <c:pt idx="0">
                  <c:v>40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Tabelle1!$E$30:$E$32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</c:numCache>
            </c:numRef>
          </c:xVal>
          <c:yVal>
            <c:numRef>
              <c:f>Tabelle1!$J$30:$J$32</c:f>
              <c:numCache>
                <c:formatCode>General</c:formatCode>
                <c:ptCount val="3"/>
                <c:pt idx="0">
                  <c:v>55.072679252057455</c:v>
                </c:pt>
                <c:pt idx="1">
                  <c:v>73.430239002743278</c:v>
                </c:pt>
                <c:pt idx="2">
                  <c:v>110.14535850411491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B94-453A-A6CA-6E6530119B39}"/>
            </c:ext>
          </c:extLst>
        </c:ser>
        <c:ser>
          <c:idx val="10"/>
          <c:order val="10"/>
          <c:tx>
            <c:strRef>
              <c:f>Tabelle1!$E$33</c:f>
              <c:strCache>
                <c:ptCount val="1"/>
                <c:pt idx="0">
                  <c:v>43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Tabelle1!$E$33:$E$35</c:f>
              <c:numCache>
                <c:formatCode>General</c:formatCode>
                <c:ptCount val="3"/>
                <c:pt idx="0">
                  <c:v>43</c:v>
                </c:pt>
                <c:pt idx="1">
                  <c:v>43</c:v>
                </c:pt>
                <c:pt idx="2">
                  <c:v>43</c:v>
                </c:pt>
              </c:numCache>
            </c:numRef>
          </c:xVal>
          <c:yVal>
            <c:numRef>
              <c:f>Tabelle1!$J$33:$J$35</c:f>
              <c:numCache>
                <c:formatCode>General</c:formatCode>
                <c:ptCount val="3"/>
                <c:pt idx="0">
                  <c:v>51.230399304239498</c:v>
                </c:pt>
                <c:pt idx="1">
                  <c:v>68.307199072319335</c:v>
                </c:pt>
                <c:pt idx="2">
                  <c:v>102.460798608479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B94-453A-A6CA-6E6530119B39}"/>
            </c:ext>
          </c:extLst>
        </c:ser>
        <c:ser>
          <c:idx val="11"/>
          <c:order val="11"/>
          <c:tx>
            <c:strRef>
              <c:f>Tabelle1!$E$36</c:f>
              <c:strCache>
                <c:ptCount val="1"/>
                <c:pt idx="0">
                  <c:v>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Tabelle1!$E$36:$E$38</c:f>
              <c:numCache>
                <c:formatCode>General</c:formatCode>
                <c:ptCount val="3"/>
                <c:pt idx="0">
                  <c:v>45</c:v>
                </c:pt>
                <c:pt idx="1">
                  <c:v>45</c:v>
                </c:pt>
                <c:pt idx="2">
                  <c:v>45</c:v>
                </c:pt>
              </c:numCache>
            </c:numRef>
          </c:xVal>
          <c:yVal>
            <c:numRef>
              <c:f>Tabelle1!$J$36:$J$38</c:f>
              <c:numCache>
                <c:formatCode>General</c:formatCode>
                <c:ptCount val="3"/>
                <c:pt idx="0">
                  <c:v>48.953492668495521</c:v>
                </c:pt>
                <c:pt idx="1">
                  <c:v>65.271323557994023</c:v>
                </c:pt>
                <c:pt idx="2">
                  <c:v>97.906985336991042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B94-453A-A6CA-6E6530119B39}"/>
            </c:ext>
          </c:extLst>
        </c:ser>
        <c:ser>
          <c:idx val="12"/>
          <c:order val="12"/>
          <c:tx>
            <c:strRef>
              <c:f>Tabelle1!$E$39</c:f>
              <c:strCache>
                <c:ptCount val="1"/>
                <c:pt idx="0">
                  <c:v>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Tabelle1!$E$39:$E$41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</c:numCache>
            </c:numRef>
          </c:xVal>
          <c:yVal>
            <c:numRef>
              <c:f>Tabelle1!$J$39:$J$41</c:f>
              <c:numCache>
                <c:formatCode>General</c:formatCode>
                <c:ptCount val="3"/>
                <c:pt idx="0">
                  <c:v>44.058143401645964</c:v>
                </c:pt>
                <c:pt idx="1">
                  <c:v>58.744191202194628</c:v>
                </c:pt>
                <c:pt idx="2">
                  <c:v>88.116286803291928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B94-453A-A6CA-6E6530119B39}"/>
            </c:ext>
          </c:extLst>
        </c:ser>
        <c:ser>
          <c:idx val="13"/>
          <c:order val="13"/>
          <c:tx>
            <c:strRef>
              <c:f>Tabelle1!$D$42:$E$42</c:f>
              <c:strCache>
                <c:ptCount val="1"/>
                <c:pt idx="0">
                  <c:v>x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accent2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Tabelle1!$D$43:$D$44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xVal>
          <c:yVal>
            <c:numRef>
              <c:f>Tabelle1!$E$43:$E$44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B94-453A-A6CA-6E6530119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09712"/>
        <c:axId val="116954340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Tabelle1!$F$17</c15:sqref>
                        </c15:formulaRef>
                      </c:ext>
                    </c:extLst>
                    <c:strCache>
                      <c:ptCount val="1"/>
                      <c:pt idx="0">
                        <c:v>Pixel X-Axis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Tabelle1!$E$18:$E$41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24</c:v>
                      </c:pt>
                      <c:pt idx="1">
                        <c:v>24</c:v>
                      </c:pt>
                      <c:pt idx="2">
                        <c:v>24</c:v>
                      </c:pt>
                      <c:pt idx="3">
                        <c:v>27</c:v>
                      </c:pt>
                      <c:pt idx="4">
                        <c:v>27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34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43</c:v>
                      </c:pt>
                      <c:pt idx="16">
                        <c:v>43</c:v>
                      </c:pt>
                      <c:pt idx="17">
                        <c:v>43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50</c:v>
                      </c:pt>
                      <c:pt idx="23">
                        <c:v>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Tabelle1!$F$18:$F$41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1920</c:v>
                      </c:pt>
                      <c:pt idx="1">
                        <c:v>2560</c:v>
                      </c:pt>
                      <c:pt idx="2">
                        <c:v>3840</c:v>
                      </c:pt>
                      <c:pt idx="3">
                        <c:v>1920</c:v>
                      </c:pt>
                      <c:pt idx="4">
                        <c:v>2560</c:v>
                      </c:pt>
                      <c:pt idx="5">
                        <c:v>3840</c:v>
                      </c:pt>
                      <c:pt idx="6">
                        <c:v>1920</c:v>
                      </c:pt>
                      <c:pt idx="7">
                        <c:v>2560</c:v>
                      </c:pt>
                      <c:pt idx="8">
                        <c:v>3840</c:v>
                      </c:pt>
                      <c:pt idx="9">
                        <c:v>1920</c:v>
                      </c:pt>
                      <c:pt idx="10">
                        <c:v>2560</c:v>
                      </c:pt>
                      <c:pt idx="11">
                        <c:v>3840</c:v>
                      </c:pt>
                      <c:pt idx="12">
                        <c:v>1920</c:v>
                      </c:pt>
                      <c:pt idx="13">
                        <c:v>2560</c:v>
                      </c:pt>
                      <c:pt idx="14">
                        <c:v>3840</c:v>
                      </c:pt>
                      <c:pt idx="15">
                        <c:v>1920</c:v>
                      </c:pt>
                      <c:pt idx="16">
                        <c:v>2560</c:v>
                      </c:pt>
                      <c:pt idx="17">
                        <c:v>3840</c:v>
                      </c:pt>
                      <c:pt idx="18">
                        <c:v>1920</c:v>
                      </c:pt>
                      <c:pt idx="19">
                        <c:v>2560</c:v>
                      </c:pt>
                      <c:pt idx="20">
                        <c:v>3840</c:v>
                      </c:pt>
                      <c:pt idx="21">
                        <c:v>1920</c:v>
                      </c:pt>
                      <c:pt idx="22">
                        <c:v>2560</c:v>
                      </c:pt>
                      <c:pt idx="23">
                        <c:v>3840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BB94-453A-A6CA-6E6530119B3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Tabelle1!$G$17</c15:sqref>
                        </c15:formulaRef>
                      </c:ext>
                    </c:extLst>
                    <c:strCache>
                      <c:ptCount val="1"/>
                      <c:pt idx="0">
                        <c:v>Pixel Y-Axis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Tabelle1!$E$18:$E$41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24</c:v>
                      </c:pt>
                      <c:pt idx="1">
                        <c:v>24</c:v>
                      </c:pt>
                      <c:pt idx="2">
                        <c:v>24</c:v>
                      </c:pt>
                      <c:pt idx="3">
                        <c:v>27</c:v>
                      </c:pt>
                      <c:pt idx="4">
                        <c:v>27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34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43</c:v>
                      </c:pt>
                      <c:pt idx="16">
                        <c:v>43</c:v>
                      </c:pt>
                      <c:pt idx="17">
                        <c:v>43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50</c:v>
                      </c:pt>
                      <c:pt idx="23">
                        <c:v>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Tabelle1!$G$18:$G$41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1080</c:v>
                      </c:pt>
                      <c:pt idx="1">
                        <c:v>1440</c:v>
                      </c:pt>
                      <c:pt idx="2">
                        <c:v>2160</c:v>
                      </c:pt>
                      <c:pt idx="3">
                        <c:v>1080</c:v>
                      </c:pt>
                      <c:pt idx="4">
                        <c:v>1440</c:v>
                      </c:pt>
                      <c:pt idx="5">
                        <c:v>2160</c:v>
                      </c:pt>
                      <c:pt idx="6">
                        <c:v>1080</c:v>
                      </c:pt>
                      <c:pt idx="7">
                        <c:v>1440</c:v>
                      </c:pt>
                      <c:pt idx="8">
                        <c:v>2160</c:v>
                      </c:pt>
                      <c:pt idx="9">
                        <c:v>1080</c:v>
                      </c:pt>
                      <c:pt idx="10">
                        <c:v>1440</c:v>
                      </c:pt>
                      <c:pt idx="11">
                        <c:v>2160</c:v>
                      </c:pt>
                      <c:pt idx="12">
                        <c:v>1080</c:v>
                      </c:pt>
                      <c:pt idx="13">
                        <c:v>1440</c:v>
                      </c:pt>
                      <c:pt idx="14">
                        <c:v>2160</c:v>
                      </c:pt>
                      <c:pt idx="15">
                        <c:v>1080</c:v>
                      </c:pt>
                      <c:pt idx="16">
                        <c:v>1440</c:v>
                      </c:pt>
                      <c:pt idx="17">
                        <c:v>2160</c:v>
                      </c:pt>
                      <c:pt idx="18">
                        <c:v>1080</c:v>
                      </c:pt>
                      <c:pt idx="19">
                        <c:v>1440</c:v>
                      </c:pt>
                      <c:pt idx="20">
                        <c:v>2160</c:v>
                      </c:pt>
                      <c:pt idx="21">
                        <c:v>1080</c:v>
                      </c:pt>
                      <c:pt idx="22">
                        <c:v>1440</c:v>
                      </c:pt>
                      <c:pt idx="23">
                        <c:v>2160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94-453A-A6CA-6E6530119B3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Tabelle1!$H$17</c15:sqref>
                        </c15:formulaRef>
                      </c:ext>
                    </c:extLst>
                    <c:strCache>
                      <c:ptCount val="1"/>
                      <c:pt idx="0">
                        <c:v>Pixel (Total)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Tabelle1!$E$18:$E$41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24</c:v>
                      </c:pt>
                      <c:pt idx="1">
                        <c:v>24</c:v>
                      </c:pt>
                      <c:pt idx="2">
                        <c:v>24</c:v>
                      </c:pt>
                      <c:pt idx="3">
                        <c:v>27</c:v>
                      </c:pt>
                      <c:pt idx="4">
                        <c:v>27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34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43</c:v>
                      </c:pt>
                      <c:pt idx="16">
                        <c:v>43</c:v>
                      </c:pt>
                      <c:pt idx="17">
                        <c:v>43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50</c:v>
                      </c:pt>
                      <c:pt idx="23">
                        <c:v>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Tabelle1!$H$18:$H$41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2073600</c:v>
                      </c:pt>
                      <c:pt idx="1">
                        <c:v>3686400</c:v>
                      </c:pt>
                      <c:pt idx="2">
                        <c:v>8294400</c:v>
                      </c:pt>
                      <c:pt idx="3">
                        <c:v>2073600</c:v>
                      </c:pt>
                      <c:pt idx="4">
                        <c:v>3686400</c:v>
                      </c:pt>
                      <c:pt idx="5">
                        <c:v>8294400</c:v>
                      </c:pt>
                      <c:pt idx="6">
                        <c:v>2073600</c:v>
                      </c:pt>
                      <c:pt idx="7">
                        <c:v>3686400</c:v>
                      </c:pt>
                      <c:pt idx="8">
                        <c:v>8294400</c:v>
                      </c:pt>
                      <c:pt idx="9">
                        <c:v>2073600</c:v>
                      </c:pt>
                      <c:pt idx="10">
                        <c:v>3686400</c:v>
                      </c:pt>
                      <c:pt idx="11">
                        <c:v>8294400</c:v>
                      </c:pt>
                      <c:pt idx="12">
                        <c:v>2073600</c:v>
                      </c:pt>
                      <c:pt idx="13">
                        <c:v>3686400</c:v>
                      </c:pt>
                      <c:pt idx="14">
                        <c:v>8294400</c:v>
                      </c:pt>
                      <c:pt idx="15">
                        <c:v>2073600</c:v>
                      </c:pt>
                      <c:pt idx="16">
                        <c:v>3686400</c:v>
                      </c:pt>
                      <c:pt idx="17">
                        <c:v>8294400</c:v>
                      </c:pt>
                      <c:pt idx="18">
                        <c:v>2073600</c:v>
                      </c:pt>
                      <c:pt idx="19">
                        <c:v>3686400</c:v>
                      </c:pt>
                      <c:pt idx="20">
                        <c:v>8294400</c:v>
                      </c:pt>
                      <c:pt idx="21">
                        <c:v>2073600</c:v>
                      </c:pt>
                      <c:pt idx="22">
                        <c:v>3686400</c:v>
                      </c:pt>
                      <c:pt idx="23">
                        <c:v>8294400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94-453A-A6CA-6E6530119B3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Tabelle1!$I$17</c15:sqref>
                        </c15:formulaRef>
                      </c:ext>
                    </c:extLst>
                    <c:strCache>
                      <c:ptCount val="1"/>
                      <c:pt idx="0">
                        <c:v>MP (Megapixel)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Tabelle1!$E$18:$E$41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24</c:v>
                      </c:pt>
                      <c:pt idx="1">
                        <c:v>24</c:v>
                      </c:pt>
                      <c:pt idx="2">
                        <c:v>24</c:v>
                      </c:pt>
                      <c:pt idx="3">
                        <c:v>27</c:v>
                      </c:pt>
                      <c:pt idx="4">
                        <c:v>27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34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43</c:v>
                      </c:pt>
                      <c:pt idx="16">
                        <c:v>43</c:v>
                      </c:pt>
                      <c:pt idx="17">
                        <c:v>43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50</c:v>
                      </c:pt>
                      <c:pt idx="23">
                        <c:v>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Tabelle1!$I$18:$I$41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2.0735999999999999</c:v>
                      </c:pt>
                      <c:pt idx="1">
                        <c:v>3.6863999999999999</c:v>
                      </c:pt>
                      <c:pt idx="2">
                        <c:v>8.2943999999999996</c:v>
                      </c:pt>
                      <c:pt idx="3">
                        <c:v>2.0735999999999999</c:v>
                      </c:pt>
                      <c:pt idx="4">
                        <c:v>3.6863999999999999</c:v>
                      </c:pt>
                      <c:pt idx="5">
                        <c:v>8.2943999999999996</c:v>
                      </c:pt>
                      <c:pt idx="6">
                        <c:v>2.0735999999999999</c:v>
                      </c:pt>
                      <c:pt idx="7">
                        <c:v>3.6863999999999999</c:v>
                      </c:pt>
                      <c:pt idx="8">
                        <c:v>8.2943999999999996</c:v>
                      </c:pt>
                      <c:pt idx="9">
                        <c:v>2.0735999999999999</c:v>
                      </c:pt>
                      <c:pt idx="10">
                        <c:v>3.6863999999999999</c:v>
                      </c:pt>
                      <c:pt idx="11">
                        <c:v>8.2943999999999996</c:v>
                      </c:pt>
                      <c:pt idx="12">
                        <c:v>2.0735999999999999</c:v>
                      </c:pt>
                      <c:pt idx="13">
                        <c:v>3.6863999999999999</c:v>
                      </c:pt>
                      <c:pt idx="14">
                        <c:v>8.2943999999999996</c:v>
                      </c:pt>
                      <c:pt idx="15">
                        <c:v>2.0735999999999999</c:v>
                      </c:pt>
                      <c:pt idx="16">
                        <c:v>3.6863999999999999</c:v>
                      </c:pt>
                      <c:pt idx="17">
                        <c:v>8.2943999999999996</c:v>
                      </c:pt>
                      <c:pt idx="18">
                        <c:v>2.0735999999999999</c:v>
                      </c:pt>
                      <c:pt idx="19">
                        <c:v>3.6863999999999999</c:v>
                      </c:pt>
                      <c:pt idx="20">
                        <c:v>8.2943999999999996</c:v>
                      </c:pt>
                      <c:pt idx="21">
                        <c:v>2.0735999999999999</c:v>
                      </c:pt>
                      <c:pt idx="22">
                        <c:v>3.6863999999999999</c:v>
                      </c:pt>
                      <c:pt idx="23">
                        <c:v>8.2943999999999996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94-453A-A6CA-6E6530119B39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Tabelle1!$J$17</c15:sqref>
                        </c15:formulaRef>
                      </c:ext>
                    </c:extLst>
                    <c:strCache>
                      <c:ptCount val="1"/>
                      <c:pt idx="0">
                        <c:v>Ppi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Pt>
                  <c:idx val="2"/>
                  <c:marker>
                    <c:symbol val="circle"/>
                    <c:size val="5"/>
                    <c:spPr>
                      <a:solidFill>
                        <a:schemeClr val="accent5"/>
                      </a:solidFill>
                      <a:ln w="9525">
                        <a:solidFill>
                          <a:schemeClr val="accent5"/>
                        </a:solidFill>
                      </a:ln>
                      <a:effectLst/>
                    </c:spPr>
                  </c:marker>
                  <c:bubble3D val="0"/>
                  <c:spPr>
                    <a:ln w="19050" cap="rnd">
                      <a:noFill/>
                      <a:round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BB94-453A-A6CA-6E6530119B39}"/>
                    </c:ext>
                  </c:extLst>
                </c:dPt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Tabelle1!$E$18:$E$41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24</c:v>
                      </c:pt>
                      <c:pt idx="1">
                        <c:v>24</c:v>
                      </c:pt>
                      <c:pt idx="2">
                        <c:v>24</c:v>
                      </c:pt>
                      <c:pt idx="3">
                        <c:v>27</c:v>
                      </c:pt>
                      <c:pt idx="4">
                        <c:v>27</c:v>
                      </c:pt>
                      <c:pt idx="5">
                        <c:v>27</c:v>
                      </c:pt>
                      <c:pt idx="6">
                        <c:v>32</c:v>
                      </c:pt>
                      <c:pt idx="7">
                        <c:v>32</c:v>
                      </c:pt>
                      <c:pt idx="8">
                        <c:v>32</c:v>
                      </c:pt>
                      <c:pt idx="9">
                        <c:v>34</c:v>
                      </c:pt>
                      <c:pt idx="10">
                        <c:v>34</c:v>
                      </c:pt>
                      <c:pt idx="11">
                        <c:v>34</c:v>
                      </c:pt>
                      <c:pt idx="12">
                        <c:v>40</c:v>
                      </c:pt>
                      <c:pt idx="13">
                        <c:v>40</c:v>
                      </c:pt>
                      <c:pt idx="14">
                        <c:v>40</c:v>
                      </c:pt>
                      <c:pt idx="15">
                        <c:v>43</c:v>
                      </c:pt>
                      <c:pt idx="16">
                        <c:v>43</c:v>
                      </c:pt>
                      <c:pt idx="17">
                        <c:v>43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45</c:v>
                      </c:pt>
                      <c:pt idx="21">
                        <c:v>50</c:v>
                      </c:pt>
                      <c:pt idx="22">
                        <c:v>50</c:v>
                      </c:pt>
                      <c:pt idx="23">
                        <c:v>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Tabelle1!$J$18:$J$41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91.787798753429101</c:v>
                      </c:pt>
                      <c:pt idx="1">
                        <c:v>122.38373167123881</c:v>
                      </c:pt>
                      <c:pt idx="2">
                        <c:v>183.5755975068582</c:v>
                      </c:pt>
                      <c:pt idx="3">
                        <c:v>81.589154447492533</c:v>
                      </c:pt>
                      <c:pt idx="4">
                        <c:v>108.78553926332337</c:v>
                      </c:pt>
                      <c:pt idx="5">
                        <c:v>163.17830889498507</c:v>
                      </c:pt>
                      <c:pt idx="6">
                        <c:v>68.840849065071822</c:v>
                      </c:pt>
                      <c:pt idx="7">
                        <c:v>91.787798753429101</c:v>
                      </c:pt>
                      <c:pt idx="8">
                        <c:v>137.68169813014364</c:v>
                      </c:pt>
                      <c:pt idx="9">
                        <c:v>64.791387355361721</c:v>
                      </c:pt>
                      <c:pt idx="10">
                        <c:v>86.388516473815628</c:v>
                      </c:pt>
                      <c:pt idx="11">
                        <c:v>129.58277471072344</c:v>
                      </c:pt>
                      <c:pt idx="12">
                        <c:v>55.072679252057455</c:v>
                      </c:pt>
                      <c:pt idx="13">
                        <c:v>73.430239002743278</c:v>
                      </c:pt>
                      <c:pt idx="14">
                        <c:v>110.14535850411491</c:v>
                      </c:pt>
                      <c:pt idx="15">
                        <c:v>51.230399304239498</c:v>
                      </c:pt>
                      <c:pt idx="16">
                        <c:v>68.307199072319335</c:v>
                      </c:pt>
                      <c:pt idx="17">
                        <c:v>102.460798608479</c:v>
                      </c:pt>
                      <c:pt idx="18">
                        <c:v>48.953492668495521</c:v>
                      </c:pt>
                      <c:pt idx="19">
                        <c:v>65.271323557994023</c:v>
                      </c:pt>
                      <c:pt idx="20">
                        <c:v>97.906985336991042</c:v>
                      </c:pt>
                      <c:pt idx="21">
                        <c:v>44.058143401645964</c:v>
                      </c:pt>
                      <c:pt idx="22">
                        <c:v>58.744191202194628</c:v>
                      </c:pt>
                      <c:pt idx="23">
                        <c:v>88.116286803291928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94-453A-A6CA-6E6530119B39}"/>
                  </c:ext>
                </c:extLst>
              </c15:ser>
            </c15:filteredScatterSeries>
          </c:ext>
        </c:extLst>
      </c:scatterChart>
      <c:valAx>
        <c:axId val="767809712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Inch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9543408"/>
        <c:crosses val="autoZero"/>
        <c:crossBetween val="midCat"/>
      </c:valAx>
      <c:valAx>
        <c:axId val="116954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PPI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7809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16509</xdr:colOff>
      <xdr:row>0</xdr:row>
      <xdr:rowOff>179070</xdr:rowOff>
    </xdr:from>
    <xdr:to>
      <xdr:col>21</xdr:col>
      <xdr:colOff>655954</xdr:colOff>
      <xdr:row>29</xdr:row>
      <xdr:rowOff>55245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77A455-76B7-4E36-AE47-5D555AFCA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976A-21B9-438C-8C85-9D33D287DFF7}">
  <dimension ref="D7:S52"/>
  <sheetViews>
    <sheetView tabSelected="1" topLeftCell="E22" zoomScale="85" zoomScaleNormal="85" workbookViewId="0">
      <selection activeCell="O58" sqref="O58"/>
    </sheetView>
  </sheetViews>
  <sheetFormatPr baseColWidth="10" defaultRowHeight="15" x14ac:dyDescent="0.25"/>
  <cols>
    <col min="5" max="5" width="15" bestFit="1" customWidth="1"/>
    <col min="6" max="6" width="13" bestFit="1" customWidth="1"/>
    <col min="7" max="7" width="12.85546875" bestFit="1" customWidth="1"/>
    <col min="8" max="8" width="16.7109375" bestFit="1" customWidth="1"/>
    <col min="15" max="15" width="13.28515625" bestFit="1" customWidth="1"/>
    <col min="16" max="16" width="22.42578125" bestFit="1" customWidth="1"/>
    <col min="17" max="17" width="26.7109375" bestFit="1" customWidth="1"/>
    <col min="18" max="18" width="25.7109375" bestFit="1" customWidth="1"/>
  </cols>
  <sheetData>
    <row r="7" spans="5:9" x14ac:dyDescent="0.25">
      <c r="E7" t="s">
        <v>12</v>
      </c>
      <c r="F7" t="s">
        <v>13</v>
      </c>
      <c r="G7" t="s">
        <v>14</v>
      </c>
      <c r="H7" t="s">
        <v>15</v>
      </c>
      <c r="I7" t="s">
        <v>0</v>
      </c>
    </row>
    <row r="8" spans="5:9" x14ac:dyDescent="0.25">
      <c r="E8">
        <v>24</v>
      </c>
      <c r="F8">
        <v>1920</v>
      </c>
      <c r="G8">
        <v>1080</v>
      </c>
      <c r="H8">
        <f>SUM(F8*G8)</f>
        <v>2073600</v>
      </c>
      <c r="I8" s="3">
        <f>H8/1000000</f>
        <v>2.0735999999999999</v>
      </c>
    </row>
    <row r="10" spans="5:9" x14ac:dyDescent="0.25">
      <c r="E10" s="1" t="s">
        <v>11</v>
      </c>
      <c r="F10" s="2">
        <f>SQRT(F8^2+G8^2)/E8</f>
        <v>91.787798753429101</v>
      </c>
    </row>
    <row r="17" spans="5:10" x14ac:dyDescent="0.25">
      <c r="E17" t="s">
        <v>12</v>
      </c>
      <c r="F17" t="s">
        <v>13</v>
      </c>
      <c r="G17" t="s">
        <v>14</v>
      </c>
      <c r="H17" t="s">
        <v>15</v>
      </c>
      <c r="I17" t="s">
        <v>0</v>
      </c>
      <c r="J17" t="s">
        <v>16</v>
      </c>
    </row>
    <row r="18" spans="5:10" x14ac:dyDescent="0.25">
      <c r="E18">
        <v>24</v>
      </c>
      <c r="F18">
        <v>1920</v>
      </c>
      <c r="G18">
        <v>1080</v>
      </c>
      <c r="H18">
        <f>SUM(F18*G18)</f>
        <v>2073600</v>
      </c>
      <c r="I18" s="3">
        <f>H18/1000000</f>
        <v>2.0735999999999999</v>
      </c>
      <c r="J18">
        <f>SQRT(F18^2+G18^2)/E18</f>
        <v>91.787798753429101</v>
      </c>
    </row>
    <row r="19" spans="5:10" x14ac:dyDescent="0.25">
      <c r="E19">
        <v>24</v>
      </c>
      <c r="F19">
        <v>2560</v>
      </c>
      <c r="G19">
        <v>1440</v>
      </c>
      <c r="H19">
        <f t="shared" ref="H19:H35" si="0">SUM(F19*G19)</f>
        <v>3686400</v>
      </c>
      <c r="I19" s="3">
        <f t="shared" ref="I19:I41" si="1">H19/1000000</f>
        <v>3.6863999999999999</v>
      </c>
      <c r="J19">
        <f t="shared" ref="J19:J41" si="2">SQRT(F19^2+G19^2)/E19</f>
        <v>122.38373167123881</v>
      </c>
    </row>
    <row r="20" spans="5:10" x14ac:dyDescent="0.25">
      <c r="E20">
        <v>24</v>
      </c>
      <c r="F20">
        <v>3840</v>
      </c>
      <c r="G20">
        <v>2160</v>
      </c>
      <c r="H20">
        <f t="shared" si="0"/>
        <v>8294400</v>
      </c>
      <c r="I20" s="3">
        <f t="shared" si="1"/>
        <v>8.2943999999999996</v>
      </c>
      <c r="J20">
        <f t="shared" si="2"/>
        <v>183.5755975068582</v>
      </c>
    </row>
    <row r="21" spans="5:10" x14ac:dyDescent="0.25">
      <c r="E21">
        <v>27</v>
      </c>
      <c r="F21">
        <v>1920</v>
      </c>
      <c r="G21">
        <v>1080</v>
      </c>
      <c r="H21">
        <f>SUM(F21*G21)</f>
        <v>2073600</v>
      </c>
      <c r="I21" s="3">
        <f>H21/1000000</f>
        <v>2.0735999999999999</v>
      </c>
      <c r="J21">
        <f>SQRT(F21^2+G21^2)/E21</f>
        <v>81.589154447492533</v>
      </c>
    </row>
    <row r="22" spans="5:10" x14ac:dyDescent="0.25">
      <c r="E22">
        <v>27</v>
      </c>
      <c r="F22">
        <v>2560</v>
      </c>
      <c r="G22">
        <v>1440</v>
      </c>
      <c r="H22">
        <f>SUM(F22*G22)</f>
        <v>3686400</v>
      </c>
      <c r="I22" s="3">
        <f>H22/1000000</f>
        <v>3.6863999999999999</v>
      </c>
      <c r="J22">
        <f>SQRT(F22^2+G22^2)/E22</f>
        <v>108.78553926332337</v>
      </c>
    </row>
    <row r="23" spans="5:10" x14ac:dyDescent="0.25">
      <c r="E23">
        <v>27</v>
      </c>
      <c r="F23">
        <v>3840</v>
      </c>
      <c r="G23">
        <v>2160</v>
      </c>
      <c r="H23">
        <f>SUM(F23*G23)</f>
        <v>8294400</v>
      </c>
      <c r="I23" s="3">
        <f>H23/1000000</f>
        <v>8.2943999999999996</v>
      </c>
      <c r="J23">
        <f>SQRT(F23^2+G23^2)/E23</f>
        <v>163.17830889498507</v>
      </c>
    </row>
    <row r="24" spans="5:10" x14ac:dyDescent="0.25">
      <c r="E24">
        <v>32</v>
      </c>
      <c r="F24">
        <v>1920</v>
      </c>
      <c r="G24">
        <v>1080</v>
      </c>
      <c r="H24">
        <f t="shared" si="0"/>
        <v>2073600</v>
      </c>
      <c r="I24" s="3">
        <f t="shared" si="1"/>
        <v>2.0735999999999999</v>
      </c>
      <c r="J24">
        <f t="shared" si="2"/>
        <v>68.840849065071822</v>
      </c>
    </row>
    <row r="25" spans="5:10" x14ac:dyDescent="0.25">
      <c r="E25">
        <v>32</v>
      </c>
      <c r="F25">
        <v>2560</v>
      </c>
      <c r="G25">
        <v>1440</v>
      </c>
      <c r="H25">
        <f t="shared" si="0"/>
        <v>3686400</v>
      </c>
      <c r="I25" s="3">
        <f t="shared" si="1"/>
        <v>3.6863999999999999</v>
      </c>
      <c r="J25">
        <f t="shared" si="2"/>
        <v>91.787798753429101</v>
      </c>
    </row>
    <row r="26" spans="5:10" x14ac:dyDescent="0.25">
      <c r="E26">
        <v>32</v>
      </c>
      <c r="F26">
        <v>3840</v>
      </c>
      <c r="G26">
        <v>2160</v>
      </c>
      <c r="H26">
        <f t="shared" si="0"/>
        <v>8294400</v>
      </c>
      <c r="I26" s="3">
        <f t="shared" si="1"/>
        <v>8.2943999999999996</v>
      </c>
      <c r="J26">
        <f t="shared" si="2"/>
        <v>137.68169813014364</v>
      </c>
    </row>
    <row r="27" spans="5:10" x14ac:dyDescent="0.25">
      <c r="E27">
        <v>34</v>
      </c>
      <c r="F27">
        <v>1920</v>
      </c>
      <c r="G27">
        <v>1080</v>
      </c>
      <c r="H27">
        <f t="shared" si="0"/>
        <v>2073600</v>
      </c>
      <c r="I27" s="3">
        <f t="shared" si="1"/>
        <v>2.0735999999999999</v>
      </c>
      <c r="J27">
        <f t="shared" si="2"/>
        <v>64.791387355361721</v>
      </c>
    </row>
    <row r="28" spans="5:10" x14ac:dyDescent="0.25">
      <c r="E28">
        <v>34</v>
      </c>
      <c r="F28">
        <v>2560</v>
      </c>
      <c r="G28">
        <v>1440</v>
      </c>
      <c r="H28">
        <f t="shared" si="0"/>
        <v>3686400</v>
      </c>
      <c r="I28" s="3">
        <f t="shared" si="1"/>
        <v>3.6863999999999999</v>
      </c>
      <c r="J28">
        <f t="shared" si="2"/>
        <v>86.388516473815628</v>
      </c>
    </row>
    <row r="29" spans="5:10" x14ac:dyDescent="0.25">
      <c r="E29">
        <v>34</v>
      </c>
      <c r="F29">
        <v>3840</v>
      </c>
      <c r="G29">
        <v>2160</v>
      </c>
      <c r="H29">
        <f t="shared" si="0"/>
        <v>8294400</v>
      </c>
      <c r="I29" s="3">
        <f t="shared" si="1"/>
        <v>8.2943999999999996</v>
      </c>
      <c r="J29">
        <f t="shared" si="2"/>
        <v>129.58277471072344</v>
      </c>
    </row>
    <row r="30" spans="5:10" x14ac:dyDescent="0.25">
      <c r="E30">
        <v>40</v>
      </c>
      <c r="F30">
        <v>1920</v>
      </c>
      <c r="G30">
        <v>1080</v>
      </c>
      <c r="H30">
        <f t="shared" si="0"/>
        <v>2073600</v>
      </c>
      <c r="I30" s="3">
        <f t="shared" si="1"/>
        <v>2.0735999999999999</v>
      </c>
      <c r="J30">
        <f t="shared" si="2"/>
        <v>55.072679252057455</v>
      </c>
    </row>
    <row r="31" spans="5:10" x14ac:dyDescent="0.25">
      <c r="E31">
        <v>40</v>
      </c>
      <c r="F31">
        <v>2560</v>
      </c>
      <c r="G31">
        <v>1440</v>
      </c>
      <c r="H31">
        <f t="shared" si="0"/>
        <v>3686400</v>
      </c>
      <c r="I31" s="3">
        <f t="shared" si="1"/>
        <v>3.6863999999999999</v>
      </c>
      <c r="J31">
        <f t="shared" si="2"/>
        <v>73.430239002743278</v>
      </c>
    </row>
    <row r="32" spans="5:10" x14ac:dyDescent="0.25">
      <c r="E32">
        <v>40</v>
      </c>
      <c r="F32">
        <v>3840</v>
      </c>
      <c r="G32">
        <v>2160</v>
      </c>
      <c r="H32">
        <f t="shared" si="0"/>
        <v>8294400</v>
      </c>
      <c r="I32" s="3">
        <f t="shared" si="1"/>
        <v>8.2943999999999996</v>
      </c>
      <c r="J32">
        <f t="shared" si="2"/>
        <v>110.14535850411491</v>
      </c>
    </row>
    <row r="33" spans="4:19" x14ac:dyDescent="0.25">
      <c r="E33">
        <v>43</v>
      </c>
      <c r="F33">
        <v>1920</v>
      </c>
      <c r="G33">
        <v>1080</v>
      </c>
      <c r="H33">
        <f t="shared" si="0"/>
        <v>2073600</v>
      </c>
      <c r="I33" s="3">
        <f t="shared" si="1"/>
        <v>2.0735999999999999</v>
      </c>
      <c r="J33">
        <f t="shared" si="2"/>
        <v>51.230399304239498</v>
      </c>
    </row>
    <row r="34" spans="4:19" x14ac:dyDescent="0.25">
      <c r="E34">
        <v>43</v>
      </c>
      <c r="F34">
        <v>2560</v>
      </c>
      <c r="G34">
        <v>1440</v>
      </c>
      <c r="H34">
        <f t="shared" si="0"/>
        <v>3686400</v>
      </c>
      <c r="I34" s="3">
        <f t="shared" si="1"/>
        <v>3.6863999999999999</v>
      </c>
      <c r="J34">
        <f t="shared" si="2"/>
        <v>68.307199072319335</v>
      </c>
    </row>
    <row r="35" spans="4:19" x14ac:dyDescent="0.25">
      <c r="E35">
        <v>43</v>
      </c>
      <c r="F35">
        <v>3840</v>
      </c>
      <c r="G35">
        <v>2160</v>
      </c>
      <c r="H35">
        <f t="shared" si="0"/>
        <v>8294400</v>
      </c>
      <c r="I35" s="3">
        <f t="shared" si="1"/>
        <v>8.2943999999999996</v>
      </c>
      <c r="J35">
        <f t="shared" si="2"/>
        <v>102.460798608479</v>
      </c>
    </row>
    <row r="36" spans="4:19" ht="15.75" thickBot="1" x14ac:dyDescent="0.3">
      <c r="E36">
        <v>45</v>
      </c>
      <c r="F36">
        <v>1920</v>
      </c>
      <c r="G36">
        <v>1080</v>
      </c>
      <c r="H36">
        <f t="shared" ref="H36:H41" si="3">SUM(F36*G36)</f>
        <v>2073600</v>
      </c>
      <c r="I36" s="3">
        <f t="shared" si="1"/>
        <v>2.0735999999999999</v>
      </c>
      <c r="J36">
        <f t="shared" si="2"/>
        <v>48.953492668495521</v>
      </c>
    </row>
    <row r="37" spans="4:19" x14ac:dyDescent="0.25">
      <c r="E37">
        <v>45</v>
      </c>
      <c r="F37">
        <v>2560</v>
      </c>
      <c r="G37">
        <v>1440</v>
      </c>
      <c r="H37">
        <f t="shared" si="3"/>
        <v>3686400</v>
      </c>
      <c r="I37" s="3">
        <f t="shared" si="1"/>
        <v>3.6863999999999999</v>
      </c>
      <c r="J37">
        <f t="shared" si="2"/>
        <v>65.271323557994023</v>
      </c>
      <c r="N37" s="4"/>
      <c r="O37" s="5"/>
      <c r="P37" s="5"/>
      <c r="Q37" s="5"/>
      <c r="R37" s="5"/>
      <c r="S37" s="6"/>
    </row>
    <row r="38" spans="4:19" x14ac:dyDescent="0.25">
      <c r="E38">
        <v>45</v>
      </c>
      <c r="F38">
        <v>3840</v>
      </c>
      <c r="G38">
        <v>2160</v>
      </c>
      <c r="H38">
        <f t="shared" si="3"/>
        <v>8294400</v>
      </c>
      <c r="I38" s="3">
        <f t="shared" si="1"/>
        <v>8.2943999999999996</v>
      </c>
      <c r="J38">
        <f t="shared" si="2"/>
        <v>97.906985336991042</v>
      </c>
      <c r="N38" s="7"/>
      <c r="O38" s="8"/>
      <c r="P38" s="8" t="s">
        <v>3</v>
      </c>
      <c r="Q38" s="8" t="s">
        <v>4</v>
      </c>
      <c r="R38" s="8" t="s">
        <v>5</v>
      </c>
      <c r="S38" s="9"/>
    </row>
    <row r="39" spans="4:19" x14ac:dyDescent="0.25">
      <c r="E39">
        <v>50</v>
      </c>
      <c r="F39">
        <v>1920</v>
      </c>
      <c r="G39">
        <v>1080</v>
      </c>
      <c r="H39">
        <f t="shared" si="3"/>
        <v>2073600</v>
      </c>
      <c r="I39" s="3">
        <f t="shared" si="1"/>
        <v>2.0735999999999999</v>
      </c>
      <c r="J39">
        <f t="shared" si="2"/>
        <v>44.058143401645964</v>
      </c>
      <c r="N39" s="7"/>
      <c r="O39" s="14" t="s">
        <v>17</v>
      </c>
      <c r="P39" s="8">
        <v>29.7</v>
      </c>
      <c r="Q39" s="8">
        <v>1080</v>
      </c>
      <c r="R39" s="8">
        <v>100</v>
      </c>
      <c r="S39" s="9"/>
    </row>
    <row r="40" spans="4:19" x14ac:dyDescent="0.25">
      <c r="E40">
        <v>50</v>
      </c>
      <c r="F40">
        <v>2560</v>
      </c>
      <c r="G40">
        <v>1440</v>
      </c>
      <c r="H40">
        <f t="shared" si="3"/>
        <v>3686400</v>
      </c>
      <c r="I40" s="3">
        <f t="shared" si="1"/>
        <v>3.6863999999999999</v>
      </c>
      <c r="J40">
        <f t="shared" si="2"/>
        <v>58.744191202194628</v>
      </c>
      <c r="N40" s="7"/>
      <c r="O40" s="8" t="s">
        <v>6</v>
      </c>
      <c r="P40" s="8">
        <f>P39*10/Q39</f>
        <v>0.27500000000000002</v>
      </c>
      <c r="Q40" s="8"/>
      <c r="R40" s="8"/>
      <c r="S40" s="9"/>
    </row>
    <row r="41" spans="4:19" x14ac:dyDescent="0.25">
      <c r="E41">
        <v>50</v>
      </c>
      <c r="F41">
        <v>3840</v>
      </c>
      <c r="G41">
        <v>2160</v>
      </c>
      <c r="H41">
        <f t="shared" si="3"/>
        <v>8294400</v>
      </c>
      <c r="I41" s="3">
        <f t="shared" si="1"/>
        <v>8.2943999999999996</v>
      </c>
      <c r="J41">
        <f t="shared" si="2"/>
        <v>88.116286803291928</v>
      </c>
      <c r="N41" s="7"/>
      <c r="O41" s="8" t="s">
        <v>7</v>
      </c>
      <c r="P41" s="8">
        <f>ATAN(P40/(R39*10))</f>
        <v>2.7499999306770869E-4</v>
      </c>
      <c r="Q41" s="8"/>
      <c r="R41" s="8"/>
      <c r="S41" s="9"/>
    </row>
    <row r="42" spans="4:19" x14ac:dyDescent="0.25">
      <c r="D42" t="s">
        <v>1</v>
      </c>
      <c r="E42" t="s">
        <v>2</v>
      </c>
      <c r="N42" s="7"/>
      <c r="O42" s="8" t="s">
        <v>8</v>
      </c>
      <c r="P42" s="8">
        <f>P41*180/PI()</f>
        <v>1.5756338968906606E-2</v>
      </c>
      <c r="Q42" s="8"/>
      <c r="R42" s="8"/>
      <c r="S42" s="9"/>
    </row>
    <row r="43" spans="4:19" x14ac:dyDescent="0.25">
      <c r="D43">
        <v>80</v>
      </c>
      <c r="E43">
        <v>80</v>
      </c>
      <c r="N43" s="7"/>
      <c r="O43" s="10" t="s">
        <v>9</v>
      </c>
      <c r="P43" s="8">
        <f>P42*60</f>
        <v>0.94538033813439637</v>
      </c>
      <c r="Q43" s="8"/>
      <c r="R43" s="8"/>
      <c r="S43" s="9"/>
    </row>
    <row r="44" spans="4:19" x14ac:dyDescent="0.25">
      <c r="D44">
        <v>0</v>
      </c>
      <c r="E44">
        <v>80</v>
      </c>
      <c r="N44" s="7"/>
      <c r="O44" s="10" t="s">
        <v>10</v>
      </c>
      <c r="P44" s="8">
        <f>P43*60</f>
        <v>56.72282028806378</v>
      </c>
      <c r="Q44" s="8"/>
      <c r="R44" s="8"/>
      <c r="S44" s="9"/>
    </row>
    <row r="45" spans="4:19" x14ac:dyDescent="0.25">
      <c r="N45" s="7"/>
      <c r="O45" s="8"/>
      <c r="P45" s="8"/>
      <c r="Q45" s="8"/>
      <c r="R45" s="8"/>
      <c r="S45" s="9"/>
    </row>
    <row r="46" spans="4:19" x14ac:dyDescent="0.25">
      <c r="N46" s="7"/>
      <c r="O46" s="10" t="s">
        <v>18</v>
      </c>
      <c r="P46" s="8"/>
      <c r="Q46" s="8"/>
      <c r="R46" s="8"/>
      <c r="S46" s="9"/>
    </row>
    <row r="47" spans="4:19" x14ac:dyDescent="0.25">
      <c r="N47" s="7"/>
      <c r="O47" s="8" t="s">
        <v>6</v>
      </c>
      <c r="P47" s="8">
        <f>P39 / Q39</f>
        <v>2.75E-2</v>
      </c>
      <c r="Q47" s="8"/>
      <c r="R47" s="8"/>
      <c r="S47" s="9"/>
    </row>
    <row r="48" spans="4:19" x14ac:dyDescent="0.25">
      <c r="N48" s="7"/>
      <c r="O48" s="8" t="s">
        <v>7</v>
      </c>
      <c r="P48" s="8">
        <f>2 * ATAN((P39 / 2) / R39)</f>
        <v>0.29484526623267682</v>
      </c>
      <c r="Q48" s="8"/>
      <c r="R48" s="8"/>
      <c r="S48" s="9"/>
    </row>
    <row r="49" spans="14:19" x14ac:dyDescent="0.25">
      <c r="N49" s="7"/>
      <c r="O49" s="8" t="s">
        <v>8</v>
      </c>
      <c r="P49" s="8">
        <f>P48 * 180 / PI()</f>
        <v>16.893389364543509</v>
      </c>
      <c r="Q49" s="8"/>
      <c r="R49" s="8"/>
      <c r="S49" s="9"/>
    </row>
    <row r="50" spans="14:19" x14ac:dyDescent="0.25">
      <c r="N50" s="7"/>
      <c r="O50" s="10" t="s">
        <v>9</v>
      </c>
      <c r="P50" s="8">
        <f>P42 * 60</f>
        <v>0.94538033813439637</v>
      </c>
      <c r="Q50" s="8"/>
      <c r="R50" s="8"/>
      <c r="S50" s="9"/>
    </row>
    <row r="51" spans="14:19" x14ac:dyDescent="0.25">
      <c r="N51" s="7"/>
      <c r="O51" s="10" t="s">
        <v>10</v>
      </c>
      <c r="P51" s="8">
        <f>Q39 / P49</f>
        <v>63.93033255166339</v>
      </c>
      <c r="Q51" s="8"/>
      <c r="R51" s="8"/>
      <c r="S51" s="9"/>
    </row>
    <row r="52" spans="14:19" ht="15.75" thickBot="1" x14ac:dyDescent="0.3">
      <c r="N52" s="11"/>
      <c r="O52" s="12"/>
      <c r="P52" s="12"/>
      <c r="Q52" s="12"/>
      <c r="R52" s="12"/>
      <c r="S52" s="13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Kiyak, Bayram</dc:creator>
  <cp:lastModifiedBy>Kiyak, Bayram</cp:lastModifiedBy>
  <dcterms:created xsi:type="dcterms:W3CDTF">2024-07-26T07:10:59Z</dcterms:created>
  <dcterms:modified xsi:type="dcterms:W3CDTF">2024-08-14T08:19:15Z</dcterms:modified>
</cp:coreProperties>
</file>